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S:\PD\Campaigns\Overhead Rate FAR Audits\"/>
    </mc:Choice>
  </mc:AlternateContent>
  <xr:revisionPtr revIDLastSave="0" documentId="8_{5A9399A9-D922-4E8A-9DDF-CE2DCC05B43C}" xr6:coauthVersionLast="47" xr6:coauthVersionMax="47" xr10:uidLastSave="{00000000-0000-0000-0000-000000000000}"/>
  <workbookProtection lockStructure="1"/>
  <bookViews>
    <workbookView xWindow="-110" yWindow="-110" windowWidth="19420" windowHeight="10420" activeTab="2" xr2:uid="{00000000-000D-0000-FFFF-FFFF00000000}"/>
  </bookViews>
  <sheets>
    <sheet name="How to use this tool" sheetId="2" r:id="rId1"/>
    <sheet name="Overhead Rate Calculator" sheetId="1" r:id="rId2"/>
    <sheet name="Overhead Rate Calc-Example" sheetId="4" r:id="rId3"/>
  </sheets>
  <definedNames>
    <definedName name="Ind_Lab">'Overhead Rate Calculator'!$B$27</definedName>
    <definedName name="Indir_Lab">'Overhead Rate Calc-Example'!$B$27</definedName>
    <definedName name="_xlnm.Print_Area" localSheetId="0">'How to use this tool'!$B$1:$T$30</definedName>
    <definedName name="_xlnm.Print_Area" localSheetId="2">'Overhead Rate Calc-Example'!$A$1:$G$61</definedName>
    <definedName name="_xlnm.Print_Area" localSheetId="1">'Overhead Rate Calculator'!$A$1:$G$61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4" l="1"/>
  <c r="D19" i="4"/>
  <c r="D42" i="1"/>
  <c r="D18" i="1"/>
  <c r="B46" i="4" l="1"/>
  <c r="D32" i="4"/>
  <c r="C45" i="4"/>
  <c r="D45" i="4" s="1"/>
  <c r="D44" i="4"/>
  <c r="C36" i="4"/>
  <c r="D36" i="4" s="1"/>
  <c r="C35" i="4"/>
  <c r="D35" i="4" s="1"/>
  <c r="D40" i="4"/>
  <c r="D33" i="4"/>
  <c r="D30" i="4"/>
  <c r="C28" i="4"/>
  <c r="D28" i="4" s="1"/>
  <c r="C29" i="4"/>
  <c r="D29" i="4" s="1"/>
  <c r="C38" i="4"/>
  <c r="D38" i="4" s="1"/>
  <c r="D34" i="4"/>
  <c r="D39" i="4"/>
  <c r="D37" i="4"/>
  <c r="D31" i="4"/>
  <c r="D43" i="4"/>
  <c r="D41" i="4"/>
  <c r="D27" i="4"/>
  <c r="C23" i="4"/>
  <c r="B23" i="4"/>
  <c r="D22" i="4"/>
  <c r="D18" i="4"/>
  <c r="D21" i="4"/>
  <c r="D20" i="4"/>
  <c r="D16" i="4"/>
  <c r="D17" i="4"/>
  <c r="D15" i="4"/>
  <c r="D11" i="4"/>
  <c r="F12" i="4" s="1"/>
  <c r="F19" i="4" s="1"/>
  <c r="D46" i="4" l="1"/>
  <c r="D47" i="4" s="1"/>
  <c r="B11" i="4"/>
  <c r="F18" i="4"/>
  <c r="D23" i="4"/>
  <c r="D24" i="4" s="1"/>
  <c r="D12" i="4"/>
  <c r="E12" i="4"/>
  <c r="F22" i="4"/>
  <c r="F17" i="4"/>
  <c r="F20" i="4"/>
  <c r="F21" i="4"/>
  <c r="F15" i="4"/>
  <c r="E37" i="4"/>
  <c r="F37" i="4" s="1"/>
  <c r="C46" i="4"/>
  <c r="F16" i="4"/>
  <c r="D21" i="1"/>
  <c r="D20" i="1"/>
  <c r="D22" i="1"/>
  <c r="D19" i="1"/>
  <c r="D17" i="1"/>
  <c r="D16" i="1"/>
  <c r="D15" i="1"/>
  <c r="B46" i="1"/>
  <c r="D11" i="1"/>
  <c r="D32" i="1"/>
  <c r="D44" i="1"/>
  <c r="D40" i="1"/>
  <c r="D33" i="1"/>
  <c r="D30" i="1"/>
  <c r="D34" i="1"/>
  <c r="D39" i="1"/>
  <c r="D37" i="1"/>
  <c r="E37" i="1" s="1"/>
  <c r="D31" i="1"/>
  <c r="D43" i="1"/>
  <c r="D41" i="1"/>
  <c r="D27" i="1"/>
  <c r="C45" i="1"/>
  <c r="D45" i="1" s="1"/>
  <c r="C36" i="1"/>
  <c r="D36" i="1" s="1"/>
  <c r="C35" i="1"/>
  <c r="D35" i="1" s="1"/>
  <c r="C28" i="1"/>
  <c r="D28" i="1" s="1"/>
  <c r="C29" i="1"/>
  <c r="D29" i="1" s="1"/>
  <c r="C38" i="1"/>
  <c r="D38" i="1" s="1"/>
  <c r="C23" i="1"/>
  <c r="B23" i="1"/>
  <c r="E27" i="4" l="1"/>
  <c r="F27" i="4" s="1"/>
  <c r="E19" i="4"/>
  <c r="E35" i="4"/>
  <c r="F35" i="4" s="1"/>
  <c r="E42" i="4"/>
  <c r="F42" i="4" s="1"/>
  <c r="E36" i="4"/>
  <c r="F36" i="4" s="1"/>
  <c r="E29" i="4"/>
  <c r="F29" i="4" s="1"/>
  <c r="E45" i="4"/>
  <c r="F45" i="4" s="1"/>
  <c r="E32" i="4"/>
  <c r="F32" i="4" s="1"/>
  <c r="E40" i="4"/>
  <c r="F40" i="4" s="1"/>
  <c r="E39" i="4"/>
  <c r="F39" i="4" s="1"/>
  <c r="E38" i="4"/>
  <c r="F38" i="4" s="1"/>
  <c r="E33" i="4"/>
  <c r="F33" i="4" s="1"/>
  <c r="E44" i="4"/>
  <c r="F44" i="4" s="1"/>
  <c r="E31" i="4"/>
  <c r="F31" i="4" s="1"/>
  <c r="E43" i="4"/>
  <c r="F43" i="4" s="1"/>
  <c r="E41" i="4"/>
  <c r="F41" i="4" s="1"/>
  <c r="E28" i="4"/>
  <c r="F28" i="4" s="1"/>
  <c r="E30" i="4"/>
  <c r="F30" i="4" s="1"/>
  <c r="E34" i="4"/>
  <c r="F34" i="4" s="1"/>
  <c r="E20" i="4"/>
  <c r="E21" i="4"/>
  <c r="E17" i="4"/>
  <c r="E15" i="4"/>
  <c r="E22" i="4"/>
  <c r="E16" i="4"/>
  <c r="E18" i="4"/>
  <c r="D49" i="4"/>
  <c r="F23" i="4"/>
  <c r="F24" i="4" s="1"/>
  <c r="D23" i="1"/>
  <c r="D24" i="1" s="1"/>
  <c r="B11" i="1"/>
  <c r="E42" i="1" s="1"/>
  <c r="F42" i="1" s="1"/>
  <c r="D12" i="1"/>
  <c r="C46" i="1"/>
  <c r="D46" i="1"/>
  <c r="D47" i="1" s="1"/>
  <c r="F37" i="1"/>
  <c r="E12" i="1"/>
  <c r="E18" i="1" s="1"/>
  <c r="F12" i="1"/>
  <c r="F18" i="1" s="1"/>
  <c r="E36" i="1" l="1"/>
  <c r="F36" i="1" s="1"/>
  <c r="E43" i="1"/>
  <c r="E41" i="1"/>
  <c r="E30" i="1"/>
  <c r="F30" i="1" s="1"/>
  <c r="E32" i="1"/>
  <c r="F32" i="1" s="1"/>
  <c r="E45" i="1"/>
  <c r="F45" i="1" s="1"/>
  <c r="E38" i="1"/>
  <c r="F38" i="1" s="1"/>
  <c r="E31" i="1"/>
  <c r="F31" i="1" s="1"/>
  <c r="E34" i="1"/>
  <c r="F34" i="1" s="1"/>
  <c r="E29" i="1"/>
  <c r="F29" i="1" s="1"/>
  <c r="E35" i="1"/>
  <c r="E28" i="1"/>
  <c r="F28" i="1" s="1"/>
  <c r="E33" i="1"/>
  <c r="F33" i="1" s="1"/>
  <c r="E44" i="1"/>
  <c r="E40" i="1"/>
  <c r="F40" i="1" s="1"/>
  <c r="E39" i="1"/>
  <c r="F39" i="1" s="1"/>
  <c r="D49" i="1"/>
  <c r="E46" i="4"/>
  <c r="E47" i="4" s="1"/>
  <c r="F46" i="4"/>
  <c r="F47" i="4" s="1"/>
  <c r="F49" i="4" s="1"/>
  <c r="E23" i="4"/>
  <c r="E24" i="4" s="1"/>
  <c r="E16" i="1"/>
  <c r="E21" i="1"/>
  <c r="F35" i="1"/>
  <c r="F43" i="1"/>
  <c r="F41" i="1"/>
  <c r="F44" i="1"/>
  <c r="F27" i="1"/>
  <c r="F21" i="1"/>
  <c r="E27" i="1"/>
  <c r="E19" i="1"/>
  <c r="E15" i="1"/>
  <c r="E20" i="1"/>
  <c r="E22" i="1"/>
  <c r="E17" i="1"/>
  <c r="F19" i="1"/>
  <c r="F17" i="1"/>
  <c r="F22" i="1"/>
  <c r="F16" i="1"/>
  <c r="F20" i="1"/>
  <c r="F15" i="1"/>
  <c r="E49" i="4" l="1"/>
  <c r="F46" i="1"/>
  <c r="F47" i="1" s="1"/>
  <c r="E46" i="1"/>
  <c r="E47" i="1" s="1"/>
  <c r="E23" i="1"/>
  <c r="E24" i="1" s="1"/>
  <c r="F23" i="1"/>
  <c r="F24" i="1" s="1"/>
  <c r="F49" i="1" l="1"/>
  <c r="E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DeWitt</author>
  </authors>
  <commentList>
    <comment ref="A7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Enter Company Name</t>
        </r>
      </text>
    </comment>
    <comment ref="A8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Enter Current Period</t>
        </r>
      </text>
    </comment>
    <comment ref="F11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Enter amount here if no field office</t>
        </r>
      </text>
    </comment>
    <comment ref="B1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Enter amounts here</t>
        </r>
      </text>
    </comment>
    <comment ref="C15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Enter unallowable amounts here as a positive number</t>
        </r>
      </text>
    </comment>
    <comment ref="A51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Note: if Facilities Capital Cost of Money is claimed, it must be listed as a separate rate or separately disclosed.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DeWitt</author>
  </authors>
  <commentList>
    <comment ref="A7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Enter Company Name</t>
        </r>
      </text>
    </comment>
    <comment ref="A8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Enter Current Period</t>
        </r>
      </text>
    </comment>
    <comment ref="F1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Enter amount here if no field office</t>
        </r>
      </text>
    </comment>
    <comment ref="B15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Enter amounts here</t>
        </r>
      </text>
    </comment>
    <comment ref="C15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Enter unallowable amounts here as a positive number</t>
        </r>
      </text>
    </comment>
    <comment ref="A5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Note: if Facilities Capital Cost of Money is claimed, it must be listed as a separate rate or separately disclosed.</t>
        </r>
      </text>
    </comment>
  </commentList>
</comments>
</file>

<file path=xl/sharedStrings.xml><?xml version="1.0" encoding="utf-8"?>
<sst xmlns="http://schemas.openxmlformats.org/spreadsheetml/2006/main" count="111" uniqueCount="58">
  <si>
    <t>Overhead Rate Calculator</t>
  </si>
  <si>
    <t>Direct Labor</t>
  </si>
  <si>
    <t>Field Office</t>
  </si>
  <si>
    <t>Home Office</t>
  </si>
  <si>
    <t>Total</t>
  </si>
  <si>
    <t>Fringe Benefits:</t>
  </si>
  <si>
    <t>Bonuses</t>
  </si>
  <si>
    <t>Paid Time Off</t>
  </si>
  <si>
    <t>Health Insurance</t>
  </si>
  <si>
    <t>Training and  Education</t>
  </si>
  <si>
    <t>Workers' Compensation  Insurance</t>
  </si>
  <si>
    <t>Other Fringes</t>
  </si>
  <si>
    <t>Total Fringe Benefits</t>
  </si>
  <si>
    <t>Labor Rates</t>
  </si>
  <si>
    <t>General Overhead:</t>
  </si>
  <si>
    <t>Office Expenses</t>
  </si>
  <si>
    <t>Rent</t>
  </si>
  <si>
    <t>Indirect Labor</t>
  </si>
  <si>
    <t>Payroll Taxes</t>
  </si>
  <si>
    <t>Licenses</t>
  </si>
  <si>
    <t>Dues and Subscriptions</t>
  </si>
  <si>
    <t>Advertising (unallowable)</t>
  </si>
  <si>
    <t>Bid and Proposal Costs</t>
  </si>
  <si>
    <t>Direct Selling</t>
  </si>
  <si>
    <t>Meals - Allowable</t>
  </si>
  <si>
    <t>Bad Debt Expense (unallowable)</t>
  </si>
  <si>
    <t>Interest Expense  (unallowable)</t>
  </si>
  <si>
    <t>Business Insurance</t>
  </si>
  <si>
    <t>Depreciation</t>
  </si>
  <si>
    <t>Total General Overhead</t>
  </si>
  <si>
    <t>Fringe Rate</t>
  </si>
  <si>
    <t>General Overhead Rate</t>
  </si>
  <si>
    <t>Total Overhead Rate</t>
  </si>
  <si>
    <t>Unallowable Amount</t>
  </si>
  <si>
    <t>FCCM</t>
  </si>
  <si>
    <t>Field Expenses</t>
  </si>
  <si>
    <t xml:space="preserve">Gross Mendelsohn </t>
  </si>
  <si>
    <t>Gross Mendelsohn</t>
  </si>
  <si>
    <t>The rest will calculate automatically. The resulting Fringe Rate, General Overhead Rate, and Total Overhead Rate are the calculated rates.</t>
  </si>
  <si>
    <t>Any Company Engineering, Inc.</t>
  </si>
  <si>
    <t>12/31/20XX</t>
  </si>
  <si>
    <t>Overhead Rate Calculator Instructions</t>
  </si>
  <si>
    <t>Note: Facilities Capital Cost of Money (FCCM) can be entered manually, but is not part of the calculator.</t>
  </si>
  <si>
    <t>Entertainment and Meals (unallowable)</t>
  </si>
  <si>
    <t>Federal and Deferred Income Tax Provision  (unallowable)</t>
  </si>
  <si>
    <t>Other Allowable Expenses</t>
  </si>
  <si>
    <t>Other Unallowable Expenses</t>
  </si>
  <si>
    <t>Note: Allocation method: General overhead expenses are allocated to field based on field office direct labor total labor.</t>
  </si>
  <si>
    <t>Retirement Plan Contribution</t>
  </si>
  <si>
    <t>Professional Fees</t>
  </si>
  <si>
    <t>The accuracy of the calculation depends on the proper input and accounting treatment of costs.</t>
  </si>
  <si>
    <t>If you have questions, call Marie Calabrese, CPA, at Gross Mendelsohn at 800.899.4623 or email her at mcalabrese@gma-cpa.com.</t>
  </si>
  <si>
    <t>© 2023 Gross, Mendelsohn &amp; Associates</t>
  </si>
  <si>
    <r>
      <rPr>
        <b/>
        <sz val="14"/>
        <rFont val="Arial"/>
        <family val="2"/>
      </rPr>
      <t xml:space="preserve">Direct Labor </t>
    </r>
    <r>
      <rPr>
        <sz val="14"/>
        <rFont val="Arial"/>
        <family val="2"/>
      </rPr>
      <t>– Enter direct labor incurred for field office and for home office (if no field office labor, enter all under home office column).</t>
    </r>
  </si>
  <si>
    <r>
      <rPr>
        <b/>
        <sz val="14"/>
        <rFont val="Arial"/>
        <family val="2"/>
      </rPr>
      <t>Unallowable Amount Column</t>
    </r>
    <r>
      <rPr>
        <sz val="14"/>
        <rFont val="Arial"/>
        <family val="2"/>
      </rPr>
      <t xml:space="preserve"> – Enter unallowable amounts per FAR in this column (as a positive amount).</t>
    </r>
  </si>
  <si>
    <r>
      <rPr>
        <b/>
        <sz val="14"/>
        <rFont val="Arial"/>
        <family val="2"/>
      </rPr>
      <t xml:space="preserve">Fringe Benefits – </t>
    </r>
    <r>
      <rPr>
        <sz val="14"/>
        <rFont val="Arial"/>
        <family val="2"/>
      </rPr>
      <t xml:space="preserve"> Enter fringe benefit amounts by category here (note allocation based on direct labor for this category).</t>
    </r>
  </si>
  <si>
    <r>
      <rPr>
        <b/>
        <sz val="14"/>
        <rFont val="Arial"/>
        <family val="2"/>
      </rPr>
      <t>General Overhead</t>
    </r>
    <r>
      <rPr>
        <sz val="14"/>
        <rFont val="Arial"/>
        <family val="2"/>
      </rPr>
      <t xml:space="preserve"> – Enter general overhead amounts by category here (note allocation basis information provided below).</t>
    </r>
  </si>
  <si>
    <t xml:space="preserve">   - input fields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</si>
</sst>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41" fontId="5" fillId="0" borderId="0" xfId="0" applyNumberFormat="1" applyFont="1" applyAlignment="1" applyProtection="1">
      <alignment horizontal="right"/>
      <protection locked="0"/>
    </xf>
    <xf numFmtId="41" fontId="5" fillId="0" borderId="0" xfId="0" applyNumberFormat="1" applyFont="1" applyAlignment="1">
      <alignment horizontal="right"/>
    </xf>
    <xf numFmtId="0" fontId="6" fillId="0" borderId="0" xfId="0" applyFont="1"/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5" xfId="0" applyFont="1" applyBorder="1"/>
    <xf numFmtId="0" fontId="6" fillId="0" borderId="0" xfId="0" applyFont="1" applyBorder="1"/>
    <xf numFmtId="0" fontId="6" fillId="0" borderId="6" xfId="0" applyFont="1" applyBorder="1"/>
    <xf numFmtId="0" fontId="6" fillId="0" borderId="5" xfId="0" applyFont="1" applyBorder="1" applyAlignment="1"/>
    <xf numFmtId="0" fontId="6" fillId="0" borderId="0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41" fontId="7" fillId="0" borderId="0" xfId="0" applyNumberFormat="1" applyFont="1" applyAlignment="1">
      <alignment horizontal="left"/>
    </xf>
    <xf numFmtId="0" fontId="7" fillId="0" borderId="0" xfId="0" applyFont="1"/>
    <xf numFmtId="41" fontId="4" fillId="0" borderId="0" xfId="0" applyNumberFormat="1" applyFont="1"/>
    <xf numFmtId="43" fontId="7" fillId="0" borderId="0" xfId="0" applyNumberFormat="1" applyFont="1"/>
    <xf numFmtId="9" fontId="7" fillId="0" borderId="0" xfId="0" applyNumberFormat="1" applyFont="1"/>
    <xf numFmtId="43" fontId="7" fillId="0" borderId="0" xfId="0" applyNumberFormat="1" applyFont="1" applyAlignment="1">
      <alignment horizontal="center"/>
    </xf>
    <xf numFmtId="41" fontId="7" fillId="0" borderId="0" xfId="0" applyNumberFormat="1" applyFont="1"/>
    <xf numFmtId="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41" fontId="7" fillId="2" borderId="0" xfId="0" applyNumberFormat="1" applyFont="1" applyFill="1"/>
    <xf numFmtId="43" fontId="8" fillId="0" borderId="0" xfId="0" applyNumberFormat="1" applyFont="1" applyAlignment="1">
      <alignment horizontal="right"/>
    </xf>
    <xf numFmtId="0" fontId="4" fillId="2" borderId="0" xfId="0" applyFont="1" applyFill="1" applyAlignment="1" applyProtection="1">
      <alignment horizontal="left"/>
      <protection locked="0"/>
    </xf>
    <xf numFmtId="14" fontId="4" fillId="2" borderId="0" xfId="0" applyNumberFormat="1" applyFont="1" applyFill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164" fontId="4" fillId="0" borderId="0" xfId="1" applyNumberFormat="1" applyFont="1"/>
    <xf numFmtId="164" fontId="4" fillId="2" borderId="0" xfId="1" applyNumberFormat="1" applyFont="1" applyFill="1" applyProtection="1">
      <protection locked="0"/>
    </xf>
    <xf numFmtId="0" fontId="10" fillId="0" borderId="0" xfId="0" applyFont="1"/>
    <xf numFmtId="10" fontId="10" fillId="0" borderId="0" xfId="2" applyNumberFormat="1" applyFont="1" applyFill="1"/>
    <xf numFmtId="0" fontId="9" fillId="0" borderId="0" xfId="0" applyFont="1"/>
    <xf numFmtId="164" fontId="4" fillId="0" borderId="0" xfId="1" applyNumberFormat="1" applyFont="1" applyFill="1"/>
    <xf numFmtId="0" fontId="4" fillId="0" borderId="0" xfId="0" applyFont="1" applyAlignment="1">
      <alignment wrapText="1"/>
    </xf>
    <xf numFmtId="164" fontId="4" fillId="0" borderId="1" xfId="1" applyNumberFormat="1" applyFont="1" applyBorder="1"/>
    <xf numFmtId="0" fontId="11" fillId="0" borderId="0" xfId="0" applyFont="1"/>
    <xf numFmtId="10" fontId="11" fillId="0" borderId="0" xfId="2" applyNumberFormat="1" applyFont="1" applyFill="1"/>
    <xf numFmtId="0" fontId="4" fillId="0" borderId="0" xfId="0" applyFont="1" applyAlignment="1"/>
    <xf numFmtId="10" fontId="11" fillId="0" borderId="0" xfId="0" applyNumberFormat="1" applyFont="1"/>
    <xf numFmtId="10" fontId="4" fillId="2" borderId="0" xfId="2" applyNumberFormat="1" applyFont="1" applyFill="1" applyProtection="1">
      <protection locked="0"/>
    </xf>
    <xf numFmtId="0" fontId="4" fillId="3" borderId="0" xfId="0" applyFont="1" applyFill="1"/>
    <xf numFmtId="41" fontId="8" fillId="0" borderId="0" xfId="0" applyNumberFormat="1" applyFont="1" applyAlignment="1">
      <alignment wrapText="1"/>
    </xf>
    <xf numFmtId="43" fontId="8" fillId="0" borderId="0" xfId="0" applyNumberFormat="1" applyFont="1"/>
    <xf numFmtId="41" fontId="8" fillId="0" borderId="0" xfId="0" applyNumberFormat="1" applyFont="1"/>
    <xf numFmtId="9" fontId="8" fillId="0" borderId="0" xfId="0" applyNumberFormat="1" applyFont="1"/>
    <xf numFmtId="0" fontId="8" fillId="0" borderId="0" xfId="0" applyFont="1" applyAlignment="1">
      <alignment horizontal="right"/>
    </xf>
    <xf numFmtId="41" fontId="8" fillId="0" borderId="0" xfId="0" applyNumberFormat="1" applyFont="1" applyAlignment="1">
      <alignment horizontal="left" wrapText="1"/>
    </xf>
    <xf numFmtId="0" fontId="8" fillId="0" borderId="0" xfId="0" applyNumberFormat="1" applyFont="1" applyAlignment="1">
      <alignment wrapText="1"/>
    </xf>
    <xf numFmtId="10" fontId="4" fillId="0" borderId="0" xfId="2" applyNumberFormat="1" applyFont="1" applyFill="1" applyProtection="1">
      <protection locked="0"/>
    </xf>
    <xf numFmtId="0" fontId="4" fillId="0" borderId="0" xfId="0" applyFont="1" applyAlignment="1">
      <alignment vertical="center"/>
    </xf>
    <xf numFmtId="0" fontId="8" fillId="0" borderId="0" xfId="0" applyNumberFormat="1" applyFont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374650</xdr:colOff>
      <xdr:row>0</xdr:row>
      <xdr:rowOff>0</xdr:rowOff>
    </xdr:from>
    <xdr:to>
      <xdr:col>6</xdr:col>
      <xdr:colOff>268035</xdr:colOff>
      <xdr:row>6</xdr:row>
      <xdr:rowOff>75615</xdr:rowOff>
    </xdr:to>
    <xdr:pic>
      <xdr:nvPicPr>
        <xdr:cNvPr id="2" name="irc_m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4650" y="0"/>
          <a:ext cx="3316035" cy="1244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2505120</xdr:colOff>
      <xdr:row>5</xdr:row>
      <xdr:rowOff>12700</xdr:rowOff>
    </xdr:to>
    <xdr:pic>
      <xdr:nvPicPr>
        <xdr:cNvPr id="2" name="irc_mi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0"/>
          <a:ext cx="2505120" cy="93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2505120</xdr:colOff>
      <xdr:row>5</xdr:row>
      <xdr:rowOff>12700</xdr:rowOff>
    </xdr:to>
    <xdr:pic>
      <xdr:nvPicPr>
        <xdr:cNvPr id="3" name="irc_mi">
          <a:extLst>
            <a:ext uri="{FF2B5EF4-FFF2-40B4-BE49-F238E27FC236}">
              <a16:creationId xmlns:a16="http://schemas.microsoft.com/office/drawing/2014/main" id="{A815D737-E5C5-4309-A383-6C46AEDC8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0"/>
          <a:ext cx="2505120" cy="93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29"/>
  <sheetViews>
    <sheetView showGridLines="0" topLeftCell="A14" workbookViewId="0">
      <selection activeCell="B26" sqref="B26"/>
    </sheetView>
  </sheetViews>
  <sheetFormatPr defaultRowHeight="14" x14ac:dyDescent="0.3"/>
  <cols>
    <col min="1" max="1" width="2.6328125" style="1" customWidth="1"/>
    <col min="2" max="16384" width="8.7265625" style="1"/>
  </cols>
  <sheetData>
    <row r="2" spans="2:18" ht="18" x14ac:dyDescent="0.4"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 t="s">
        <v>36</v>
      </c>
    </row>
    <row r="3" spans="2:18" ht="18" x14ac:dyDescent="0.4"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 t="s">
        <v>41</v>
      </c>
    </row>
    <row r="8" spans="2:18" ht="14.5" thickBot="1" x14ac:dyDescent="0.35"/>
    <row r="9" spans="2:18" s="4" customFormat="1" ht="17.5" customHeight="1" x14ac:dyDescent="0.35">
      <c r="B9" s="5" t="s">
        <v>53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7"/>
    </row>
    <row r="10" spans="2:18" s="4" customFormat="1" ht="17.5" x14ac:dyDescent="0.35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10"/>
    </row>
    <row r="11" spans="2:18" s="4" customFormat="1" ht="17.5" x14ac:dyDescent="0.35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3"/>
    </row>
    <row r="12" spans="2:18" s="4" customFormat="1" ht="17.5" x14ac:dyDescent="0.35">
      <c r="B12" s="8" t="s">
        <v>54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10"/>
    </row>
    <row r="13" spans="2:18" s="4" customFormat="1" ht="17.5" x14ac:dyDescent="0.35"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3"/>
    </row>
    <row r="14" spans="2:18" s="4" customFormat="1" ht="17.5" x14ac:dyDescent="0.35">
      <c r="B14" s="8" t="s">
        <v>55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10"/>
    </row>
    <row r="15" spans="2:18" s="4" customFormat="1" ht="17.5" x14ac:dyDescent="0.3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3"/>
    </row>
    <row r="16" spans="2:18" s="4" customFormat="1" ht="17.5" x14ac:dyDescent="0.35">
      <c r="B16" s="8" t="s">
        <v>56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10"/>
    </row>
    <row r="17" spans="1:18" s="4" customFormat="1" ht="17.5" x14ac:dyDescent="0.35"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6"/>
    </row>
    <row r="18" spans="1:18" s="4" customFormat="1" ht="17.5" x14ac:dyDescent="0.35">
      <c r="B18" s="8" t="s">
        <v>38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10"/>
    </row>
    <row r="19" spans="1:18" s="4" customFormat="1" ht="17.5" customHeight="1" x14ac:dyDescent="0.35"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10"/>
    </row>
    <row r="20" spans="1:18" s="4" customFormat="1" ht="17.5" customHeight="1" x14ac:dyDescent="0.35"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3"/>
    </row>
    <row r="21" spans="1:18" s="4" customFormat="1" ht="17.5" x14ac:dyDescent="0.35">
      <c r="B21" s="17" t="s">
        <v>42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9"/>
    </row>
    <row r="22" spans="1:18" s="4" customFormat="1" ht="18" thickBot="1" x14ac:dyDescent="0.4"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2"/>
    </row>
    <row r="23" spans="1:18" s="4" customFormat="1" ht="17.5" x14ac:dyDescent="0.35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 s="4" customFormat="1" ht="17.5" x14ac:dyDescent="0.35">
      <c r="B24" s="23" t="s">
        <v>50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 s="24" customFormat="1" ht="15.5" x14ac:dyDescent="0.35"/>
    <row r="26" spans="1:18" s="25" customFormat="1" ht="15.5" x14ac:dyDescent="0.35">
      <c r="B26" s="23" t="s">
        <v>51</v>
      </c>
      <c r="C26" s="26"/>
      <c r="D26" s="26"/>
      <c r="E26" s="27"/>
      <c r="F26" s="26"/>
      <c r="G26" s="26"/>
      <c r="H26" s="28"/>
      <c r="I26" s="26"/>
      <c r="J26" s="26"/>
      <c r="K26" s="26"/>
      <c r="L26" s="26"/>
      <c r="M26" s="29"/>
      <c r="N26" s="29"/>
      <c r="O26" s="29"/>
      <c r="P26" s="29"/>
      <c r="Q26" s="29"/>
      <c r="R26" s="29"/>
    </row>
    <row r="27" spans="1:18" s="25" customFormat="1" ht="15.5" x14ac:dyDescent="0.35">
      <c r="B27" s="23"/>
      <c r="C27" s="26"/>
      <c r="D27" s="26"/>
      <c r="E27" s="27"/>
      <c r="F27" s="26"/>
      <c r="G27" s="26"/>
      <c r="H27" s="28"/>
      <c r="I27" s="26"/>
      <c r="J27" s="26"/>
      <c r="K27" s="26"/>
      <c r="L27" s="26"/>
      <c r="M27" s="29"/>
      <c r="N27" s="29"/>
      <c r="O27" s="29"/>
      <c r="P27" s="29"/>
      <c r="Q27" s="29"/>
      <c r="R27" s="29"/>
    </row>
    <row r="28" spans="1:18" s="25" customFormat="1" ht="15.5" x14ac:dyDescent="0.35">
      <c r="A28" s="30"/>
      <c r="B28" s="29"/>
      <c r="C28" s="26"/>
      <c r="D28" s="26"/>
      <c r="E28" s="27"/>
      <c r="F28" s="26"/>
      <c r="G28" s="26"/>
      <c r="H28" s="28"/>
      <c r="I28" s="26"/>
      <c r="J28" s="26"/>
      <c r="K28" s="26"/>
      <c r="L28" s="26"/>
    </row>
    <row r="29" spans="1:18" s="25" customFormat="1" ht="15.5" x14ac:dyDescent="0.35">
      <c r="A29" s="30"/>
      <c r="B29" s="29"/>
      <c r="C29" s="26"/>
      <c r="D29" s="26"/>
      <c r="E29" s="27"/>
      <c r="F29" s="26"/>
      <c r="G29" s="26"/>
      <c r="H29" s="28"/>
      <c r="I29" s="26"/>
      <c r="K29" s="26"/>
      <c r="L29" s="26"/>
      <c r="R29" s="31" t="s">
        <v>52</v>
      </c>
    </row>
  </sheetData>
  <mergeCells count="6">
    <mergeCell ref="B22:R22"/>
    <mergeCell ref="B9:R10"/>
    <mergeCell ref="B18:R19"/>
    <mergeCell ref="B12:R12"/>
    <mergeCell ref="B14:R14"/>
    <mergeCell ref="B16:R16"/>
  </mergeCells>
  <pageMargins left="0.7" right="0.7" top="0.75" bottom="0.75" header="0.3" footer="0.3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0"/>
  <sheetViews>
    <sheetView showGridLines="0" topLeftCell="A48" workbookViewId="0">
      <selection activeCell="C5" sqref="C5"/>
    </sheetView>
  </sheetViews>
  <sheetFormatPr defaultColWidth="8.81640625" defaultRowHeight="14" x14ac:dyDescent="0.3"/>
  <cols>
    <col min="1" max="1" width="37.26953125" style="1" customWidth="1"/>
    <col min="2" max="2" width="13.1796875" style="1" customWidth="1"/>
    <col min="3" max="3" width="15.1796875" style="1" customWidth="1"/>
    <col min="4" max="4" width="13.7265625" style="1" customWidth="1"/>
    <col min="5" max="5" width="11.54296875" style="1" customWidth="1"/>
    <col min="6" max="6" width="11.81640625" style="1" customWidth="1"/>
    <col min="7" max="16384" width="8.81640625" style="1"/>
  </cols>
  <sheetData>
    <row r="1" spans="1:6" x14ac:dyDescent="0.3">
      <c r="F1" s="32" t="s">
        <v>37</v>
      </c>
    </row>
    <row r="2" spans="1:6" x14ac:dyDescent="0.3">
      <c r="F2" s="32" t="s">
        <v>0</v>
      </c>
    </row>
    <row r="4" spans="1:6" ht="15.5" x14ac:dyDescent="0.35">
      <c r="E4" s="33"/>
      <c r="F4" s="34" t="s">
        <v>57</v>
      </c>
    </row>
    <row r="5" spans="1:6" ht="15.5" x14ac:dyDescent="0.35">
      <c r="E5" s="33"/>
      <c r="F5" s="34"/>
    </row>
    <row r="7" spans="1:6" x14ac:dyDescent="0.3">
      <c r="A7" s="35"/>
      <c r="B7" s="35"/>
      <c r="C7" s="35"/>
      <c r="D7" s="35"/>
      <c r="E7" s="35"/>
      <c r="F7" s="35"/>
    </row>
    <row r="8" spans="1:6" x14ac:dyDescent="0.3">
      <c r="A8" s="36"/>
      <c r="B8" s="35"/>
      <c r="C8" s="35"/>
      <c r="D8" s="35"/>
      <c r="E8" s="35"/>
      <c r="F8" s="35"/>
    </row>
    <row r="9" spans="1:6" ht="7.15" customHeight="1" x14ac:dyDescent="0.3"/>
    <row r="10" spans="1:6" ht="28" x14ac:dyDescent="0.3">
      <c r="B10" s="37" t="s">
        <v>4</v>
      </c>
      <c r="C10" s="38" t="s">
        <v>33</v>
      </c>
      <c r="D10" s="37" t="s">
        <v>4</v>
      </c>
      <c r="E10" s="37" t="s">
        <v>2</v>
      </c>
      <c r="F10" s="37" t="s">
        <v>3</v>
      </c>
    </row>
    <row r="11" spans="1:6" x14ac:dyDescent="0.3">
      <c r="A11" s="1" t="s">
        <v>1</v>
      </c>
      <c r="B11" s="39">
        <f>D11+C11</f>
        <v>0</v>
      </c>
      <c r="C11" s="40"/>
      <c r="D11" s="39">
        <f>E11+F11</f>
        <v>0</v>
      </c>
      <c r="E11" s="40"/>
      <c r="F11" s="40"/>
    </row>
    <row r="12" spans="1:6" x14ac:dyDescent="0.3">
      <c r="A12" s="41" t="s">
        <v>13</v>
      </c>
      <c r="D12" s="42" t="str">
        <f>IFERROR(D11/$D11,"")</f>
        <v/>
      </c>
      <c r="E12" s="42" t="str">
        <f>IFERROR(E11/$D11,"")</f>
        <v/>
      </c>
      <c r="F12" s="42" t="str">
        <f>IFERROR(F11/$D11,"")</f>
        <v/>
      </c>
    </row>
    <row r="13" spans="1:6" ht="6" customHeight="1" x14ac:dyDescent="0.3"/>
    <row r="14" spans="1:6" x14ac:dyDescent="0.3">
      <c r="A14" s="43" t="s">
        <v>5</v>
      </c>
    </row>
    <row r="15" spans="1:6" x14ac:dyDescent="0.3">
      <c r="A15" s="1" t="s">
        <v>6</v>
      </c>
      <c r="B15" s="40"/>
      <c r="C15" s="40"/>
      <c r="D15" s="44">
        <f t="shared" ref="D15:D22" si="0">B15-C15</f>
        <v>0</v>
      </c>
      <c r="E15" s="39">
        <f t="shared" ref="E15:E22" si="1">IFERROR(ROUND(D15*$E$12,0),0)</f>
        <v>0</v>
      </c>
      <c r="F15" s="39">
        <f t="shared" ref="F15:F22" si="2">IFERROR(ROUND(D15*$F$12,0),0)</f>
        <v>0</v>
      </c>
    </row>
    <row r="16" spans="1:6" x14ac:dyDescent="0.3">
      <c r="A16" s="1" t="s">
        <v>7</v>
      </c>
      <c r="B16" s="40"/>
      <c r="C16" s="40"/>
      <c r="D16" s="44">
        <f t="shared" si="0"/>
        <v>0</v>
      </c>
      <c r="E16" s="39">
        <f t="shared" si="1"/>
        <v>0</v>
      </c>
      <c r="F16" s="39">
        <f t="shared" si="2"/>
        <v>0</v>
      </c>
    </row>
    <row r="17" spans="1:13" x14ac:dyDescent="0.3">
      <c r="A17" s="1" t="s">
        <v>8</v>
      </c>
      <c r="B17" s="40"/>
      <c r="C17" s="40"/>
      <c r="D17" s="44">
        <f t="shared" si="0"/>
        <v>0</v>
      </c>
      <c r="E17" s="39">
        <f t="shared" si="1"/>
        <v>0</v>
      </c>
      <c r="F17" s="39">
        <f t="shared" si="2"/>
        <v>0</v>
      </c>
    </row>
    <row r="18" spans="1:13" x14ac:dyDescent="0.3">
      <c r="A18" s="1" t="s">
        <v>48</v>
      </c>
      <c r="B18" s="40"/>
      <c r="C18" s="40"/>
      <c r="D18" s="44">
        <f t="shared" ref="D18" si="3">B18-C18</f>
        <v>0</v>
      </c>
      <c r="E18" s="39">
        <f t="shared" ref="E18" si="4">IFERROR(ROUND(D18*$E$12,0),0)</f>
        <v>0</v>
      </c>
      <c r="F18" s="39">
        <f>IFERROR(ROUND(D18*$F$12,0),0)</f>
        <v>0</v>
      </c>
    </row>
    <row r="19" spans="1:13" x14ac:dyDescent="0.3">
      <c r="A19" s="1" t="s">
        <v>9</v>
      </c>
      <c r="B19" s="40"/>
      <c r="C19" s="40"/>
      <c r="D19" s="44">
        <f t="shared" si="0"/>
        <v>0</v>
      </c>
      <c r="E19" s="39">
        <f t="shared" si="1"/>
        <v>0</v>
      </c>
      <c r="F19" s="39">
        <f t="shared" si="2"/>
        <v>0</v>
      </c>
    </row>
    <row r="20" spans="1:13" x14ac:dyDescent="0.3">
      <c r="A20" s="45" t="s">
        <v>10</v>
      </c>
      <c r="B20" s="40"/>
      <c r="C20" s="40"/>
      <c r="D20" s="44">
        <f t="shared" si="0"/>
        <v>0</v>
      </c>
      <c r="E20" s="39">
        <f t="shared" si="1"/>
        <v>0</v>
      </c>
      <c r="F20" s="39">
        <f t="shared" si="2"/>
        <v>0</v>
      </c>
    </row>
    <row r="21" spans="1:13" x14ac:dyDescent="0.3">
      <c r="A21" s="1" t="s">
        <v>18</v>
      </c>
      <c r="B21" s="40"/>
      <c r="C21" s="40"/>
      <c r="D21" s="44">
        <f t="shared" ref="D21" si="5">B21-C21</f>
        <v>0</v>
      </c>
      <c r="E21" s="39">
        <f t="shared" si="1"/>
        <v>0</v>
      </c>
      <c r="F21" s="39">
        <f t="shared" si="2"/>
        <v>0</v>
      </c>
    </row>
    <row r="22" spans="1:13" x14ac:dyDescent="0.3">
      <c r="A22" s="1" t="s">
        <v>11</v>
      </c>
      <c r="B22" s="40"/>
      <c r="C22" s="40"/>
      <c r="D22" s="44">
        <f t="shared" si="0"/>
        <v>0</v>
      </c>
      <c r="E22" s="39">
        <f t="shared" si="1"/>
        <v>0</v>
      </c>
      <c r="F22" s="39">
        <f t="shared" si="2"/>
        <v>0</v>
      </c>
    </row>
    <row r="23" spans="1:13" x14ac:dyDescent="0.3">
      <c r="A23" s="43" t="s">
        <v>12</v>
      </c>
      <c r="B23" s="46">
        <f t="shared" ref="B23:C23" si="6">SUM(B15:B22)</f>
        <v>0</v>
      </c>
      <c r="C23" s="46">
        <f t="shared" si="6"/>
        <v>0</v>
      </c>
      <c r="D23" s="46">
        <f>SUM(D15:D22)</f>
        <v>0</v>
      </c>
      <c r="E23" s="46">
        <f>SUM(E15:E22)</f>
        <v>0</v>
      </c>
      <c r="F23" s="46">
        <f t="shared" ref="F23" si="7">SUM(F15:F22)</f>
        <v>0</v>
      </c>
    </row>
    <row r="24" spans="1:13" s="43" customFormat="1" x14ac:dyDescent="0.3">
      <c r="A24" s="47" t="s">
        <v>30</v>
      </c>
      <c r="D24" s="48" t="str">
        <f>IFERROR(D23/D11,"")</f>
        <v/>
      </c>
      <c r="E24" s="48" t="str">
        <f t="shared" ref="E24:F24" si="8">IFERROR(E23/E11,"")</f>
        <v/>
      </c>
      <c r="F24" s="48" t="str">
        <f t="shared" si="8"/>
        <v/>
      </c>
    </row>
    <row r="25" spans="1:13" ht="7.15" customHeight="1" x14ac:dyDescent="0.3"/>
    <row r="26" spans="1:13" x14ac:dyDescent="0.3">
      <c r="A26" s="43" t="s">
        <v>14</v>
      </c>
    </row>
    <row r="27" spans="1:13" x14ac:dyDescent="0.3">
      <c r="A27" s="1" t="s">
        <v>17</v>
      </c>
      <c r="B27" s="40"/>
      <c r="C27" s="40"/>
      <c r="D27" s="44">
        <f t="shared" ref="D27" si="9">B27-C27</f>
        <v>0</v>
      </c>
      <c r="E27" s="39">
        <f>IFERROR(ROUND(D27*$E$12,0),0)</f>
        <v>0</v>
      </c>
      <c r="F27" s="39">
        <f>IFERROR(ROUND(D27*$F$12,0),0)</f>
        <v>0</v>
      </c>
      <c r="H27" s="49"/>
      <c r="I27" s="49"/>
      <c r="J27" s="49"/>
      <c r="K27" s="49"/>
      <c r="L27" s="49"/>
      <c r="M27" s="49"/>
    </row>
    <row r="28" spans="1:13" x14ac:dyDescent="0.3">
      <c r="A28" s="1" t="s">
        <v>21</v>
      </c>
      <c r="B28" s="40"/>
      <c r="C28" s="39">
        <f>B28</f>
        <v>0</v>
      </c>
      <c r="D28" s="44">
        <f t="shared" ref="D28:D45" si="10">B28-C28</f>
        <v>0</v>
      </c>
      <c r="E28" s="39">
        <f t="shared" ref="E28:E36" si="11">IFERROR(ROUND($E$11/($B$11+Ind_Lab)*D28,0),0)</f>
        <v>0</v>
      </c>
      <c r="F28" s="39">
        <f t="shared" ref="F28:F45" si="12">D28-E28</f>
        <v>0</v>
      </c>
    </row>
    <row r="29" spans="1:13" x14ac:dyDescent="0.3">
      <c r="A29" s="1" t="s">
        <v>25</v>
      </c>
      <c r="B29" s="40"/>
      <c r="C29" s="39">
        <f>B29</f>
        <v>0</v>
      </c>
      <c r="D29" s="44">
        <f t="shared" si="10"/>
        <v>0</v>
      </c>
      <c r="E29" s="39">
        <f t="shared" si="11"/>
        <v>0</v>
      </c>
      <c r="F29" s="39">
        <f t="shared" si="12"/>
        <v>0</v>
      </c>
    </row>
    <row r="30" spans="1:13" x14ac:dyDescent="0.3">
      <c r="A30" s="1" t="s">
        <v>22</v>
      </c>
      <c r="B30" s="40"/>
      <c r="C30" s="40"/>
      <c r="D30" s="44">
        <f t="shared" si="10"/>
        <v>0</v>
      </c>
      <c r="E30" s="39">
        <f t="shared" si="11"/>
        <v>0</v>
      </c>
      <c r="F30" s="39">
        <f t="shared" si="12"/>
        <v>0</v>
      </c>
    </row>
    <row r="31" spans="1:13" x14ac:dyDescent="0.3">
      <c r="A31" s="1" t="s">
        <v>27</v>
      </c>
      <c r="B31" s="40"/>
      <c r="C31" s="40"/>
      <c r="D31" s="44">
        <f t="shared" si="10"/>
        <v>0</v>
      </c>
      <c r="E31" s="39">
        <f t="shared" si="11"/>
        <v>0</v>
      </c>
      <c r="F31" s="39">
        <f t="shared" si="12"/>
        <v>0</v>
      </c>
    </row>
    <row r="32" spans="1:13" x14ac:dyDescent="0.3">
      <c r="A32" s="1" t="s">
        <v>28</v>
      </c>
      <c r="B32" s="40"/>
      <c r="C32" s="40"/>
      <c r="D32" s="44">
        <f t="shared" si="10"/>
        <v>0</v>
      </c>
      <c r="E32" s="39">
        <f t="shared" si="11"/>
        <v>0</v>
      </c>
      <c r="F32" s="39">
        <f t="shared" si="12"/>
        <v>0</v>
      </c>
    </row>
    <row r="33" spans="1:13" x14ac:dyDescent="0.3">
      <c r="A33" s="1" t="s">
        <v>23</v>
      </c>
      <c r="B33" s="40"/>
      <c r="C33" s="40"/>
      <c r="D33" s="44">
        <f t="shared" si="10"/>
        <v>0</v>
      </c>
      <c r="E33" s="39">
        <f t="shared" si="11"/>
        <v>0</v>
      </c>
      <c r="F33" s="39">
        <f t="shared" si="12"/>
        <v>0</v>
      </c>
    </row>
    <row r="34" spans="1:13" x14ac:dyDescent="0.3">
      <c r="A34" s="1" t="s">
        <v>20</v>
      </c>
      <c r="B34" s="40"/>
      <c r="C34" s="40"/>
      <c r="D34" s="44">
        <f t="shared" si="10"/>
        <v>0</v>
      </c>
      <c r="E34" s="39">
        <f t="shared" si="11"/>
        <v>0</v>
      </c>
      <c r="F34" s="39">
        <f t="shared" si="12"/>
        <v>0</v>
      </c>
    </row>
    <row r="35" spans="1:13" x14ac:dyDescent="0.3">
      <c r="A35" s="45" t="s">
        <v>43</v>
      </c>
      <c r="B35" s="40"/>
      <c r="C35" s="39">
        <f>B35</f>
        <v>0</v>
      </c>
      <c r="D35" s="44">
        <f t="shared" si="10"/>
        <v>0</v>
      </c>
      <c r="E35" s="39">
        <f t="shared" si="11"/>
        <v>0</v>
      </c>
      <c r="F35" s="39">
        <f t="shared" si="12"/>
        <v>0</v>
      </c>
    </row>
    <row r="36" spans="1:13" ht="28" x14ac:dyDescent="0.3">
      <c r="A36" s="45" t="s">
        <v>44</v>
      </c>
      <c r="B36" s="40"/>
      <c r="C36" s="39">
        <f>B36</f>
        <v>0</v>
      </c>
      <c r="D36" s="44">
        <f t="shared" si="10"/>
        <v>0</v>
      </c>
      <c r="E36" s="39">
        <f t="shared" si="11"/>
        <v>0</v>
      </c>
      <c r="F36" s="39">
        <f t="shared" si="12"/>
        <v>0</v>
      </c>
    </row>
    <row r="37" spans="1:13" x14ac:dyDescent="0.3">
      <c r="A37" s="1" t="s">
        <v>35</v>
      </c>
      <c r="B37" s="40"/>
      <c r="C37" s="40"/>
      <c r="D37" s="44">
        <f t="shared" si="10"/>
        <v>0</v>
      </c>
      <c r="E37" s="39">
        <f>D37</f>
        <v>0</v>
      </c>
      <c r="F37" s="39">
        <f t="shared" si="12"/>
        <v>0</v>
      </c>
    </row>
    <row r="38" spans="1:13" x14ac:dyDescent="0.3">
      <c r="A38" s="1" t="s">
        <v>26</v>
      </c>
      <c r="B38" s="40"/>
      <c r="C38" s="39">
        <f>B38</f>
        <v>0</v>
      </c>
      <c r="D38" s="44">
        <f t="shared" si="10"/>
        <v>0</v>
      </c>
      <c r="E38" s="39">
        <f t="shared" ref="E38:E45" si="13">IFERROR(ROUND($E$11/($B$11+Ind_Lab)*D38,0),0)</f>
        <v>0</v>
      </c>
      <c r="F38" s="39">
        <f t="shared" si="12"/>
        <v>0</v>
      </c>
    </row>
    <row r="39" spans="1:13" x14ac:dyDescent="0.3">
      <c r="A39" s="1" t="s">
        <v>19</v>
      </c>
      <c r="B39" s="40"/>
      <c r="C39" s="40"/>
      <c r="D39" s="44">
        <f t="shared" si="10"/>
        <v>0</v>
      </c>
      <c r="E39" s="39">
        <f t="shared" si="13"/>
        <v>0</v>
      </c>
      <c r="F39" s="39">
        <f t="shared" si="12"/>
        <v>0</v>
      </c>
    </row>
    <row r="40" spans="1:13" x14ac:dyDescent="0.3">
      <c r="A40" s="1" t="s">
        <v>24</v>
      </c>
      <c r="B40" s="40"/>
      <c r="C40" s="40"/>
      <c r="D40" s="44">
        <f t="shared" si="10"/>
        <v>0</v>
      </c>
      <c r="E40" s="39">
        <f t="shared" si="13"/>
        <v>0</v>
      </c>
      <c r="F40" s="39">
        <f t="shared" si="12"/>
        <v>0</v>
      </c>
    </row>
    <row r="41" spans="1:13" x14ac:dyDescent="0.3">
      <c r="A41" s="1" t="s">
        <v>15</v>
      </c>
      <c r="B41" s="40"/>
      <c r="C41" s="40"/>
      <c r="D41" s="44">
        <f t="shared" si="10"/>
        <v>0</v>
      </c>
      <c r="E41" s="39">
        <f t="shared" si="13"/>
        <v>0</v>
      </c>
      <c r="F41" s="39">
        <f t="shared" si="12"/>
        <v>0</v>
      </c>
      <c r="H41" s="49"/>
      <c r="I41" s="49"/>
      <c r="J41" s="49"/>
      <c r="K41" s="49"/>
      <c r="L41" s="49"/>
      <c r="M41" s="49"/>
    </row>
    <row r="42" spans="1:13" x14ac:dyDescent="0.3">
      <c r="A42" s="1" t="s">
        <v>49</v>
      </c>
      <c r="B42" s="40"/>
      <c r="C42" s="40"/>
      <c r="D42" s="44">
        <f t="shared" ref="D42" si="14">B42-C42</f>
        <v>0</v>
      </c>
      <c r="E42" s="39">
        <f t="shared" ref="E42" si="15">IFERROR(ROUND($E$11/($B$11+Ind_Lab)*D42,0),0)</f>
        <v>0</v>
      </c>
      <c r="F42" s="39">
        <f t="shared" ref="F42" si="16">D42-E42</f>
        <v>0</v>
      </c>
      <c r="H42" s="49"/>
      <c r="I42" s="49"/>
      <c r="J42" s="49"/>
      <c r="K42" s="49"/>
      <c r="L42" s="49"/>
      <c r="M42" s="49"/>
    </row>
    <row r="43" spans="1:13" x14ac:dyDescent="0.3">
      <c r="A43" s="1" t="s">
        <v>16</v>
      </c>
      <c r="B43" s="40"/>
      <c r="C43" s="40"/>
      <c r="D43" s="44">
        <f t="shared" si="10"/>
        <v>0</v>
      </c>
      <c r="E43" s="39">
        <f t="shared" si="13"/>
        <v>0</v>
      </c>
      <c r="F43" s="39">
        <f t="shared" si="12"/>
        <v>0</v>
      </c>
      <c r="H43" s="49"/>
      <c r="I43" s="49"/>
      <c r="J43" s="49"/>
      <c r="K43" s="49"/>
      <c r="L43" s="49"/>
      <c r="M43" s="49"/>
    </row>
    <row r="44" spans="1:13" x14ac:dyDescent="0.3">
      <c r="A44" s="1" t="s">
        <v>45</v>
      </c>
      <c r="B44" s="40"/>
      <c r="C44" s="40"/>
      <c r="D44" s="44">
        <f t="shared" si="10"/>
        <v>0</v>
      </c>
      <c r="E44" s="39">
        <f t="shared" si="13"/>
        <v>0</v>
      </c>
      <c r="F44" s="39">
        <f t="shared" si="12"/>
        <v>0</v>
      </c>
    </row>
    <row r="45" spans="1:13" x14ac:dyDescent="0.3">
      <c r="A45" s="1" t="s">
        <v>46</v>
      </c>
      <c r="B45" s="40"/>
      <c r="C45" s="39">
        <f>B45</f>
        <v>0</v>
      </c>
      <c r="D45" s="44">
        <f t="shared" si="10"/>
        <v>0</v>
      </c>
      <c r="E45" s="39">
        <f t="shared" si="13"/>
        <v>0</v>
      </c>
      <c r="F45" s="39">
        <f t="shared" si="12"/>
        <v>0</v>
      </c>
    </row>
    <row r="46" spans="1:13" x14ac:dyDescent="0.3">
      <c r="A46" s="43" t="s">
        <v>29</v>
      </c>
      <c r="B46" s="46">
        <f>SUM(B27:B45)</f>
        <v>0</v>
      </c>
      <c r="C46" s="46">
        <f t="shared" ref="C46:F46" si="17">SUM(C27:C45)</f>
        <v>0</v>
      </c>
      <c r="D46" s="46">
        <f t="shared" si="17"/>
        <v>0</v>
      </c>
      <c r="E46" s="46">
        <f t="shared" si="17"/>
        <v>0</v>
      </c>
      <c r="F46" s="46">
        <f t="shared" si="17"/>
        <v>0</v>
      </c>
    </row>
    <row r="47" spans="1:13" s="43" customFormat="1" x14ac:dyDescent="0.3">
      <c r="A47" s="47" t="s">
        <v>31</v>
      </c>
      <c r="D47" s="48" t="str">
        <f>IFERROR(D46/D$11,"")</f>
        <v/>
      </c>
      <c r="E47" s="48" t="str">
        <f t="shared" ref="E47:F47" si="18">IFERROR(E46/E$11,"")</f>
        <v/>
      </c>
      <c r="F47" s="48" t="str">
        <f t="shared" si="18"/>
        <v/>
      </c>
    </row>
    <row r="48" spans="1:13" ht="6" customHeight="1" x14ac:dyDescent="0.3"/>
    <row r="49" spans="1:12" s="43" customFormat="1" x14ac:dyDescent="0.3">
      <c r="A49" s="47" t="s">
        <v>32</v>
      </c>
      <c r="B49" s="47"/>
      <c r="C49" s="47"/>
      <c r="D49" s="50" t="str">
        <f>IFERROR(D47+D24,"")</f>
        <v/>
      </c>
      <c r="E49" s="50" t="str">
        <f>IFERROR(E47+E24,"")</f>
        <v/>
      </c>
      <c r="F49" s="50" t="str">
        <f>IFERROR(F47+F24,"")</f>
        <v/>
      </c>
    </row>
    <row r="51" spans="1:12" x14ac:dyDescent="0.3">
      <c r="A51" s="41" t="s">
        <v>34</v>
      </c>
      <c r="D51" s="51"/>
      <c r="E51" s="51"/>
      <c r="F51" s="51"/>
    </row>
    <row r="52" spans="1:12" x14ac:dyDescent="0.3">
      <c r="A52" s="41"/>
      <c r="D52" s="51"/>
      <c r="E52" s="51"/>
      <c r="F52" s="51"/>
    </row>
    <row r="53" spans="1:12" x14ac:dyDescent="0.3">
      <c r="A53" s="52" t="s">
        <v>47</v>
      </c>
      <c r="B53" s="52"/>
      <c r="C53" s="52"/>
      <c r="D53" s="52"/>
      <c r="E53" s="52"/>
      <c r="F53" s="52"/>
      <c r="G53" s="52"/>
      <c r="H53" s="52"/>
    </row>
    <row r="54" spans="1:12" x14ac:dyDescent="0.3">
      <c r="A54" s="52"/>
      <c r="B54" s="52"/>
      <c r="C54" s="52"/>
      <c r="D54" s="52"/>
      <c r="E54" s="52"/>
      <c r="F54" s="52"/>
      <c r="G54" s="52"/>
      <c r="H54" s="52"/>
    </row>
    <row r="55" spans="1:12" x14ac:dyDescent="0.3">
      <c r="A55" s="52" t="s">
        <v>50</v>
      </c>
      <c r="B55" s="52"/>
      <c r="C55" s="52"/>
      <c r="D55" s="52"/>
      <c r="E55" s="52"/>
      <c r="F55" s="52"/>
      <c r="G55" s="52"/>
      <c r="H55" s="52"/>
    </row>
    <row r="57" spans="1:12" ht="14.5" customHeight="1" x14ac:dyDescent="0.3">
      <c r="A57" s="59" t="s">
        <v>51</v>
      </c>
      <c r="B57" s="59"/>
      <c r="C57" s="59"/>
      <c r="D57" s="59"/>
      <c r="E57" s="59"/>
      <c r="F57" s="59"/>
      <c r="G57" s="53"/>
      <c r="H57" s="54"/>
      <c r="I57" s="54"/>
      <c r="J57" s="54"/>
      <c r="K57" s="54"/>
      <c r="L57" s="25"/>
    </row>
    <row r="58" spans="1:12" x14ac:dyDescent="0.3">
      <c r="A58" s="59"/>
      <c r="B58" s="59"/>
      <c r="C58" s="59"/>
      <c r="D58" s="59"/>
      <c r="E58" s="59"/>
      <c r="F58" s="59"/>
      <c r="G58" s="53"/>
      <c r="H58" s="54"/>
      <c r="I58" s="54"/>
      <c r="J58" s="54"/>
      <c r="K58" s="54"/>
      <c r="L58" s="25"/>
    </row>
    <row r="59" spans="1:12" x14ac:dyDescent="0.3">
      <c r="A59" s="58"/>
      <c r="B59" s="58"/>
      <c r="C59" s="58"/>
      <c r="D59" s="58"/>
      <c r="E59" s="58"/>
      <c r="F59" s="58"/>
      <c r="G59" s="53"/>
      <c r="H59" s="54"/>
      <c r="I59" s="54"/>
      <c r="J59" s="54"/>
      <c r="K59" s="54"/>
      <c r="L59" s="25"/>
    </row>
    <row r="60" spans="1:12" x14ac:dyDescent="0.3">
      <c r="A60" s="55"/>
      <c r="B60" s="54"/>
      <c r="C60" s="54"/>
      <c r="D60" s="56"/>
      <c r="E60" s="54"/>
      <c r="F60" s="57" t="s">
        <v>52</v>
      </c>
      <c r="H60" s="54"/>
      <c r="I60" s="54"/>
      <c r="K60" s="54"/>
    </row>
  </sheetData>
  <sortState xmlns:xlrd2="http://schemas.microsoft.com/office/spreadsheetml/2017/richdata2" ref="A27:M43">
    <sortCondition ref="A27:A43"/>
  </sortState>
  <mergeCells count="3">
    <mergeCell ref="A7:F7"/>
    <mergeCell ref="A8:F8"/>
    <mergeCell ref="A57:F58"/>
  </mergeCells>
  <pageMargins left="0.7" right="0.7" top="0.75" bottom="0.75" header="0.3" footer="0.3"/>
  <pageSetup scale="79" orientation="portrait" r:id="rId1"/>
  <ignoredErrors>
    <ignoredError sqref="E42:E45 E27:E41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60"/>
  <sheetViews>
    <sheetView showGridLines="0" tabSelected="1" topLeftCell="A34" workbookViewId="0">
      <selection activeCell="B5" sqref="B5"/>
    </sheetView>
  </sheetViews>
  <sheetFormatPr defaultColWidth="8.81640625" defaultRowHeight="14" x14ac:dyDescent="0.3"/>
  <cols>
    <col min="1" max="1" width="37.26953125" style="1" customWidth="1"/>
    <col min="2" max="2" width="13.1796875" style="1" customWidth="1"/>
    <col min="3" max="3" width="15.1796875" style="1" customWidth="1"/>
    <col min="4" max="4" width="12.54296875" style="1" bestFit="1" customWidth="1"/>
    <col min="5" max="5" width="11.54296875" style="1" customWidth="1"/>
    <col min="6" max="6" width="11.81640625" style="1" customWidth="1"/>
    <col min="7" max="16384" width="8.81640625" style="1"/>
  </cols>
  <sheetData>
    <row r="1" spans="1:6" x14ac:dyDescent="0.3">
      <c r="F1" s="32" t="s">
        <v>37</v>
      </c>
    </row>
    <row r="2" spans="1:6" x14ac:dyDescent="0.3">
      <c r="F2" s="32" t="s">
        <v>0</v>
      </c>
    </row>
    <row r="4" spans="1:6" ht="15.5" x14ac:dyDescent="0.35">
      <c r="E4" s="33"/>
      <c r="F4" s="34" t="s">
        <v>57</v>
      </c>
    </row>
    <row r="5" spans="1:6" ht="15.5" x14ac:dyDescent="0.35">
      <c r="E5" s="33"/>
      <c r="F5" s="34"/>
    </row>
    <row r="7" spans="1:6" x14ac:dyDescent="0.3">
      <c r="A7" s="35" t="s">
        <v>39</v>
      </c>
      <c r="B7" s="35"/>
      <c r="C7" s="35"/>
      <c r="D7" s="35"/>
      <c r="E7" s="35"/>
      <c r="F7" s="35"/>
    </row>
    <row r="8" spans="1:6" x14ac:dyDescent="0.3">
      <c r="A8" s="36" t="s">
        <v>40</v>
      </c>
      <c r="B8" s="35"/>
      <c r="C8" s="35"/>
      <c r="D8" s="35"/>
      <c r="E8" s="35"/>
      <c r="F8" s="35"/>
    </row>
    <row r="9" spans="1:6" ht="7.15" customHeight="1" x14ac:dyDescent="0.3"/>
    <row r="10" spans="1:6" ht="28" x14ac:dyDescent="0.3">
      <c r="B10" s="37" t="s">
        <v>4</v>
      </c>
      <c r="C10" s="38" t="s">
        <v>33</v>
      </c>
      <c r="D10" s="37" t="s">
        <v>4</v>
      </c>
      <c r="E10" s="37" t="s">
        <v>2</v>
      </c>
      <c r="F10" s="37" t="s">
        <v>3</v>
      </c>
    </row>
    <row r="11" spans="1:6" x14ac:dyDescent="0.3">
      <c r="A11" s="1" t="s">
        <v>1</v>
      </c>
      <c r="B11" s="39">
        <f>D11+C11</f>
        <v>1100000</v>
      </c>
      <c r="C11" s="40"/>
      <c r="D11" s="39">
        <f>E11+F11</f>
        <v>1100000</v>
      </c>
      <c r="E11" s="40">
        <v>400000</v>
      </c>
      <c r="F11" s="40">
        <v>700000</v>
      </c>
    </row>
    <row r="12" spans="1:6" x14ac:dyDescent="0.3">
      <c r="A12" s="41" t="s">
        <v>13</v>
      </c>
      <c r="D12" s="42">
        <f>IFERROR(D11/$D11,"")</f>
        <v>1</v>
      </c>
      <c r="E12" s="42">
        <f>IFERROR(E11/$D11,"")</f>
        <v>0.36363636363636365</v>
      </c>
      <c r="F12" s="42">
        <f>IFERROR(F11/$D11,"")</f>
        <v>0.63636363636363635</v>
      </c>
    </row>
    <row r="13" spans="1:6" ht="6" customHeight="1" x14ac:dyDescent="0.3"/>
    <row r="14" spans="1:6" x14ac:dyDescent="0.3">
      <c r="A14" s="43" t="s">
        <v>5</v>
      </c>
    </row>
    <row r="15" spans="1:6" x14ac:dyDescent="0.3">
      <c r="A15" s="1" t="s">
        <v>6</v>
      </c>
      <c r="B15" s="40">
        <v>200000</v>
      </c>
      <c r="C15" s="40">
        <v>70000</v>
      </c>
      <c r="D15" s="44">
        <f t="shared" ref="D15:D21" si="0">B15-C15</f>
        <v>130000</v>
      </c>
      <c r="E15" s="39">
        <f t="shared" ref="E15:E21" si="1">IFERROR(ROUND(D15*$E$12,0),0)</f>
        <v>47273</v>
      </c>
      <c r="F15" s="39">
        <f t="shared" ref="F15:F21" si="2">IFERROR(ROUND(D15*$F$12,0),0)</f>
        <v>82727</v>
      </c>
    </row>
    <row r="16" spans="1:6" x14ac:dyDescent="0.3">
      <c r="A16" s="1" t="s">
        <v>8</v>
      </c>
      <c r="B16" s="40">
        <v>100000</v>
      </c>
      <c r="C16" s="40"/>
      <c r="D16" s="44">
        <f t="shared" si="0"/>
        <v>100000</v>
      </c>
      <c r="E16" s="39">
        <f t="shared" si="1"/>
        <v>36364</v>
      </c>
      <c r="F16" s="39">
        <f t="shared" si="2"/>
        <v>63636</v>
      </c>
    </row>
    <row r="17" spans="1:13" x14ac:dyDescent="0.3">
      <c r="A17" s="1" t="s">
        <v>7</v>
      </c>
      <c r="B17" s="40">
        <v>150000</v>
      </c>
      <c r="C17" s="40"/>
      <c r="D17" s="44">
        <f t="shared" si="0"/>
        <v>150000</v>
      </c>
      <c r="E17" s="39">
        <f t="shared" si="1"/>
        <v>54545</v>
      </c>
      <c r="F17" s="39">
        <f t="shared" si="2"/>
        <v>95455</v>
      </c>
    </row>
    <row r="18" spans="1:13" x14ac:dyDescent="0.3">
      <c r="A18" s="1" t="s">
        <v>18</v>
      </c>
      <c r="B18" s="40">
        <v>170000</v>
      </c>
      <c r="C18" s="40"/>
      <c r="D18" s="44">
        <f t="shared" si="0"/>
        <v>170000</v>
      </c>
      <c r="E18" s="39">
        <f t="shared" si="1"/>
        <v>61818</v>
      </c>
      <c r="F18" s="39">
        <f t="shared" si="2"/>
        <v>108182</v>
      </c>
    </row>
    <row r="19" spans="1:13" x14ac:dyDescent="0.3">
      <c r="A19" s="1" t="s">
        <v>48</v>
      </c>
      <c r="B19" s="40">
        <v>50000</v>
      </c>
      <c r="C19" s="40"/>
      <c r="D19" s="44">
        <f t="shared" ref="D19" si="3">B19-C19</f>
        <v>50000</v>
      </c>
      <c r="E19" s="39">
        <f t="shared" ref="E19" si="4">IFERROR(ROUND(D19*$E$12,0),0)</f>
        <v>18182</v>
      </c>
      <c r="F19" s="39">
        <f t="shared" ref="F19" si="5">IFERROR(ROUND(D19*$F$12,0),0)</f>
        <v>31818</v>
      </c>
    </row>
    <row r="20" spans="1:13" x14ac:dyDescent="0.3">
      <c r="A20" s="1" t="s">
        <v>9</v>
      </c>
      <c r="B20" s="40">
        <v>0</v>
      </c>
      <c r="C20" s="40"/>
      <c r="D20" s="44">
        <f t="shared" si="0"/>
        <v>0</v>
      </c>
      <c r="E20" s="39">
        <f t="shared" si="1"/>
        <v>0</v>
      </c>
      <c r="F20" s="39">
        <f t="shared" si="2"/>
        <v>0</v>
      </c>
    </row>
    <row r="21" spans="1:13" x14ac:dyDescent="0.3">
      <c r="A21" s="45" t="s">
        <v>10</v>
      </c>
      <c r="B21" s="40">
        <v>30000</v>
      </c>
      <c r="C21" s="40"/>
      <c r="D21" s="44">
        <f t="shared" si="0"/>
        <v>30000</v>
      </c>
      <c r="E21" s="39">
        <f t="shared" si="1"/>
        <v>10909</v>
      </c>
      <c r="F21" s="39">
        <f t="shared" si="2"/>
        <v>19091</v>
      </c>
    </row>
    <row r="22" spans="1:13" x14ac:dyDescent="0.3">
      <c r="A22" s="1" t="s">
        <v>11</v>
      </c>
      <c r="B22" s="40">
        <v>25000</v>
      </c>
      <c r="C22" s="40">
        <v>15000</v>
      </c>
      <c r="D22" s="44">
        <f t="shared" ref="D22" si="6">B22-C22</f>
        <v>10000</v>
      </c>
      <c r="E22" s="39">
        <f t="shared" ref="E22" si="7">IFERROR(ROUND(D22*$E$12,0),0)</f>
        <v>3636</v>
      </c>
      <c r="F22" s="39">
        <f t="shared" ref="F22" si="8">IFERROR(ROUND(D22*$F$12,0),0)</f>
        <v>6364</v>
      </c>
    </row>
    <row r="23" spans="1:13" x14ac:dyDescent="0.3">
      <c r="A23" s="43" t="s">
        <v>12</v>
      </c>
      <c r="B23" s="46">
        <f t="shared" ref="B23:C23" si="9">SUM(B15:B22)</f>
        <v>725000</v>
      </c>
      <c r="C23" s="46">
        <f t="shared" si="9"/>
        <v>85000</v>
      </c>
      <c r="D23" s="46">
        <f>SUM(D15:D22)</f>
        <v>640000</v>
      </c>
      <c r="E23" s="46">
        <f>SUM(E15:E22)</f>
        <v>232727</v>
      </c>
      <c r="F23" s="46">
        <f t="shared" ref="F23" si="10">SUM(F15:F22)</f>
        <v>407273</v>
      </c>
    </row>
    <row r="24" spans="1:13" s="43" customFormat="1" x14ac:dyDescent="0.3">
      <c r="A24" s="47" t="s">
        <v>30</v>
      </c>
      <c r="D24" s="48">
        <f>IFERROR(D23/D11,"")</f>
        <v>0.58181818181818179</v>
      </c>
      <c r="E24" s="48">
        <f t="shared" ref="E24:F24" si="11">IFERROR(E23/E11,"")</f>
        <v>0.58181749999999999</v>
      </c>
      <c r="F24" s="48">
        <f t="shared" si="11"/>
        <v>0.58181857142857141</v>
      </c>
    </row>
    <row r="25" spans="1:13" ht="7.15" customHeight="1" x14ac:dyDescent="0.3"/>
    <row r="26" spans="1:13" x14ac:dyDescent="0.3">
      <c r="A26" s="43" t="s">
        <v>14</v>
      </c>
    </row>
    <row r="27" spans="1:13" x14ac:dyDescent="0.3">
      <c r="A27" s="1" t="s">
        <v>17</v>
      </c>
      <c r="B27" s="40">
        <v>400000</v>
      </c>
      <c r="C27" s="40"/>
      <c r="D27" s="44">
        <f t="shared" ref="D27:D45" si="12">B27-C27</f>
        <v>400000</v>
      </c>
      <c r="E27" s="39">
        <f>IFERROR(ROUND(D27*$E$12,0),0)</f>
        <v>145455</v>
      </c>
      <c r="F27" s="39">
        <f t="shared" ref="F27:F45" si="13">D27-E27</f>
        <v>254545</v>
      </c>
      <c r="H27" s="49"/>
      <c r="I27" s="49"/>
      <c r="J27" s="49"/>
      <c r="K27" s="49"/>
      <c r="L27" s="49"/>
      <c r="M27" s="49"/>
    </row>
    <row r="28" spans="1:13" x14ac:dyDescent="0.3">
      <c r="A28" s="1" t="s">
        <v>21</v>
      </c>
      <c r="B28" s="40">
        <v>5000</v>
      </c>
      <c r="C28" s="39">
        <f>B28</f>
        <v>5000</v>
      </c>
      <c r="D28" s="44">
        <f t="shared" si="12"/>
        <v>0</v>
      </c>
      <c r="E28" s="39">
        <f t="shared" ref="E28:E36" si="14">IFERROR(ROUND($E$11/($B$11+Indir_Lab)*D28,0),0)</f>
        <v>0</v>
      </c>
      <c r="F28" s="39">
        <f t="shared" si="13"/>
        <v>0</v>
      </c>
    </row>
    <row r="29" spans="1:13" x14ac:dyDescent="0.3">
      <c r="A29" s="1" t="s">
        <v>25</v>
      </c>
      <c r="B29" s="40">
        <v>15000</v>
      </c>
      <c r="C29" s="39">
        <f>B29</f>
        <v>15000</v>
      </c>
      <c r="D29" s="44">
        <f t="shared" si="12"/>
        <v>0</v>
      </c>
      <c r="E29" s="39">
        <f t="shared" si="14"/>
        <v>0</v>
      </c>
      <c r="F29" s="39">
        <f t="shared" si="13"/>
        <v>0</v>
      </c>
    </row>
    <row r="30" spans="1:13" x14ac:dyDescent="0.3">
      <c r="A30" s="1" t="s">
        <v>22</v>
      </c>
      <c r="B30" s="40">
        <v>30000</v>
      </c>
      <c r="C30" s="40"/>
      <c r="D30" s="44">
        <f t="shared" si="12"/>
        <v>30000</v>
      </c>
      <c r="E30" s="39">
        <f t="shared" si="14"/>
        <v>8000</v>
      </c>
      <c r="F30" s="39">
        <f t="shared" si="13"/>
        <v>22000</v>
      </c>
    </row>
    <row r="31" spans="1:13" x14ac:dyDescent="0.3">
      <c r="A31" s="1" t="s">
        <v>27</v>
      </c>
      <c r="B31" s="40">
        <v>10000</v>
      </c>
      <c r="C31" s="40"/>
      <c r="D31" s="44">
        <f t="shared" si="12"/>
        <v>10000</v>
      </c>
      <c r="E31" s="39">
        <f t="shared" si="14"/>
        <v>2667</v>
      </c>
      <c r="F31" s="39">
        <f t="shared" si="13"/>
        <v>7333</v>
      </c>
    </row>
    <row r="32" spans="1:13" x14ac:dyDescent="0.3">
      <c r="A32" s="1" t="s">
        <v>28</v>
      </c>
      <c r="B32" s="40">
        <v>36000</v>
      </c>
      <c r="C32" s="40"/>
      <c r="D32" s="44">
        <f t="shared" si="12"/>
        <v>36000</v>
      </c>
      <c r="E32" s="39">
        <f t="shared" si="14"/>
        <v>9600</v>
      </c>
      <c r="F32" s="39">
        <f t="shared" si="13"/>
        <v>26400</v>
      </c>
    </row>
    <row r="33" spans="1:13" x14ac:dyDescent="0.3">
      <c r="A33" s="1" t="s">
        <v>23</v>
      </c>
      <c r="B33" s="40">
        <v>40000</v>
      </c>
      <c r="C33" s="40"/>
      <c r="D33" s="44">
        <f t="shared" si="12"/>
        <v>40000</v>
      </c>
      <c r="E33" s="39">
        <f t="shared" si="14"/>
        <v>10667</v>
      </c>
      <c r="F33" s="39">
        <f t="shared" si="13"/>
        <v>29333</v>
      </c>
    </row>
    <row r="34" spans="1:13" x14ac:dyDescent="0.3">
      <c r="A34" s="1" t="s">
        <v>20</v>
      </c>
      <c r="B34" s="40">
        <v>5000</v>
      </c>
      <c r="C34" s="40">
        <v>2000</v>
      </c>
      <c r="D34" s="44">
        <f t="shared" si="12"/>
        <v>3000</v>
      </c>
      <c r="E34" s="39">
        <f t="shared" si="14"/>
        <v>800</v>
      </c>
      <c r="F34" s="39">
        <f t="shared" si="13"/>
        <v>2200</v>
      </c>
    </row>
    <row r="35" spans="1:13" x14ac:dyDescent="0.3">
      <c r="A35" s="45" t="s">
        <v>43</v>
      </c>
      <c r="B35" s="40">
        <v>25000</v>
      </c>
      <c r="C35" s="39">
        <f>B35</f>
        <v>25000</v>
      </c>
      <c r="D35" s="44">
        <f t="shared" si="12"/>
        <v>0</v>
      </c>
      <c r="E35" s="39">
        <f t="shared" si="14"/>
        <v>0</v>
      </c>
      <c r="F35" s="39">
        <f t="shared" si="13"/>
        <v>0</v>
      </c>
    </row>
    <row r="36" spans="1:13" ht="28" x14ac:dyDescent="0.3">
      <c r="A36" s="45" t="s">
        <v>44</v>
      </c>
      <c r="B36" s="40">
        <v>5000</v>
      </c>
      <c r="C36" s="39">
        <f>B36</f>
        <v>5000</v>
      </c>
      <c r="D36" s="44">
        <f t="shared" si="12"/>
        <v>0</v>
      </c>
      <c r="E36" s="39">
        <f t="shared" si="14"/>
        <v>0</v>
      </c>
      <c r="F36" s="39">
        <f t="shared" si="13"/>
        <v>0</v>
      </c>
    </row>
    <row r="37" spans="1:13" x14ac:dyDescent="0.3">
      <c r="A37" s="1" t="s">
        <v>35</v>
      </c>
      <c r="B37" s="40">
        <v>10000</v>
      </c>
      <c r="C37" s="40"/>
      <c r="D37" s="44">
        <f t="shared" si="12"/>
        <v>10000</v>
      </c>
      <c r="E37" s="39">
        <f>D37</f>
        <v>10000</v>
      </c>
      <c r="F37" s="39">
        <f t="shared" si="13"/>
        <v>0</v>
      </c>
    </row>
    <row r="38" spans="1:13" x14ac:dyDescent="0.3">
      <c r="A38" s="1" t="s">
        <v>26</v>
      </c>
      <c r="B38" s="40">
        <v>15000</v>
      </c>
      <c r="C38" s="39">
        <f>B38</f>
        <v>15000</v>
      </c>
      <c r="D38" s="44">
        <f t="shared" si="12"/>
        <v>0</v>
      </c>
      <c r="E38" s="39">
        <f t="shared" ref="E38:E45" si="15">IFERROR(ROUND($E$11/($B$11+Indir_Lab)*D38,0),0)</f>
        <v>0</v>
      </c>
      <c r="F38" s="39">
        <f t="shared" si="13"/>
        <v>0</v>
      </c>
    </row>
    <row r="39" spans="1:13" x14ac:dyDescent="0.3">
      <c r="A39" s="1" t="s">
        <v>19</v>
      </c>
      <c r="B39" s="40">
        <v>5000</v>
      </c>
      <c r="C39" s="40"/>
      <c r="D39" s="44">
        <f t="shared" si="12"/>
        <v>5000</v>
      </c>
      <c r="E39" s="39">
        <f t="shared" si="15"/>
        <v>1333</v>
      </c>
      <c r="F39" s="39">
        <f t="shared" si="13"/>
        <v>3667</v>
      </c>
    </row>
    <row r="40" spans="1:13" x14ac:dyDescent="0.3">
      <c r="A40" s="1" t="s">
        <v>24</v>
      </c>
      <c r="B40" s="40">
        <v>12000</v>
      </c>
      <c r="C40" s="40"/>
      <c r="D40" s="44">
        <f t="shared" si="12"/>
        <v>12000</v>
      </c>
      <c r="E40" s="39">
        <f t="shared" si="15"/>
        <v>3200</v>
      </c>
      <c r="F40" s="39">
        <f t="shared" si="13"/>
        <v>8800</v>
      </c>
    </row>
    <row r="41" spans="1:13" x14ac:dyDescent="0.3">
      <c r="A41" s="1" t="s">
        <v>15</v>
      </c>
      <c r="B41" s="40">
        <v>100000</v>
      </c>
      <c r="C41" s="40"/>
      <c r="D41" s="44">
        <f t="shared" si="12"/>
        <v>100000</v>
      </c>
      <c r="E41" s="39">
        <f t="shared" si="15"/>
        <v>26667</v>
      </c>
      <c r="F41" s="39">
        <f t="shared" si="13"/>
        <v>73333</v>
      </c>
      <c r="H41" s="49"/>
      <c r="I41" s="49"/>
      <c r="J41" s="49"/>
      <c r="K41" s="49"/>
      <c r="L41" s="49"/>
      <c r="M41" s="49"/>
    </row>
    <row r="42" spans="1:13" x14ac:dyDescent="0.3">
      <c r="A42" s="1" t="s">
        <v>49</v>
      </c>
      <c r="B42" s="40">
        <v>50000</v>
      </c>
      <c r="C42" s="40"/>
      <c r="D42" s="44">
        <f t="shared" ref="D42" si="16">B42-C42</f>
        <v>50000</v>
      </c>
      <c r="E42" s="39">
        <f>IFERROR(ROUND($E$11/($B$11+Indir_Lab)*D42,0),0)</f>
        <v>13333</v>
      </c>
      <c r="F42" s="39">
        <f t="shared" ref="F42" si="17">D42-E42</f>
        <v>36667</v>
      </c>
      <c r="H42" s="49"/>
      <c r="I42" s="49"/>
      <c r="J42" s="49"/>
      <c r="K42" s="49"/>
      <c r="L42" s="49"/>
      <c r="M42" s="49"/>
    </row>
    <row r="43" spans="1:13" x14ac:dyDescent="0.3">
      <c r="A43" s="1" t="s">
        <v>16</v>
      </c>
      <c r="B43" s="40">
        <v>200000</v>
      </c>
      <c r="C43" s="40"/>
      <c r="D43" s="44">
        <f t="shared" si="12"/>
        <v>200000</v>
      </c>
      <c r="E43" s="39">
        <f t="shared" si="15"/>
        <v>53333</v>
      </c>
      <c r="F43" s="39">
        <f t="shared" si="13"/>
        <v>146667</v>
      </c>
      <c r="H43" s="49"/>
      <c r="I43" s="49"/>
      <c r="J43" s="49"/>
      <c r="K43" s="49"/>
      <c r="L43" s="49"/>
      <c r="M43" s="49"/>
    </row>
    <row r="44" spans="1:13" x14ac:dyDescent="0.3">
      <c r="A44" s="1" t="s">
        <v>45</v>
      </c>
      <c r="B44" s="40">
        <v>75000</v>
      </c>
      <c r="C44" s="40"/>
      <c r="D44" s="44">
        <f t="shared" si="12"/>
        <v>75000</v>
      </c>
      <c r="E44" s="39">
        <f t="shared" si="15"/>
        <v>20000</v>
      </c>
      <c r="F44" s="39">
        <f t="shared" si="13"/>
        <v>55000</v>
      </c>
    </row>
    <row r="45" spans="1:13" x14ac:dyDescent="0.3">
      <c r="A45" s="1" t="s">
        <v>46</v>
      </c>
      <c r="B45" s="40">
        <v>75000</v>
      </c>
      <c r="C45" s="39">
        <f>B45</f>
        <v>75000</v>
      </c>
      <c r="D45" s="44">
        <f t="shared" si="12"/>
        <v>0</v>
      </c>
      <c r="E45" s="39">
        <f t="shared" si="15"/>
        <v>0</v>
      </c>
      <c r="F45" s="39">
        <f t="shared" si="13"/>
        <v>0</v>
      </c>
    </row>
    <row r="46" spans="1:13" x14ac:dyDescent="0.3">
      <c r="A46" s="43" t="s">
        <v>29</v>
      </c>
      <c r="B46" s="46">
        <f>SUM(B28:B45)</f>
        <v>713000</v>
      </c>
      <c r="C46" s="46">
        <f>SUM(C28:C45)</f>
        <v>142000</v>
      </c>
      <c r="D46" s="46">
        <f>SUM(D27:D45)</f>
        <v>971000</v>
      </c>
      <c r="E46" s="46">
        <f t="shared" ref="E46:F46" si="18">SUM(E27:E45)</f>
        <v>305055</v>
      </c>
      <c r="F46" s="46">
        <f t="shared" si="18"/>
        <v>665945</v>
      </c>
    </row>
    <row r="47" spans="1:13" s="43" customFormat="1" x14ac:dyDescent="0.3">
      <c r="A47" s="47" t="s">
        <v>31</v>
      </c>
      <c r="D47" s="48">
        <f>IFERROR(D46/D$11,"")</f>
        <v>0.88272727272727269</v>
      </c>
      <c r="E47" s="48">
        <f t="shared" ref="E47:F47" si="19">IFERROR(E46/E$11,"")</f>
        <v>0.76263749999999997</v>
      </c>
      <c r="F47" s="48">
        <f t="shared" si="19"/>
        <v>0.95135000000000003</v>
      </c>
    </row>
    <row r="48" spans="1:13" ht="6" customHeight="1" x14ac:dyDescent="0.3"/>
    <row r="49" spans="1:12" s="43" customFormat="1" x14ac:dyDescent="0.3">
      <c r="A49" s="47" t="s">
        <v>32</v>
      </c>
      <c r="B49" s="47"/>
      <c r="C49" s="47"/>
      <c r="D49" s="50">
        <f>IFERROR(D47+D24,"")</f>
        <v>1.4645454545454544</v>
      </c>
      <c r="E49" s="50">
        <f>IFERROR(E47+E24,"")</f>
        <v>1.344455</v>
      </c>
      <c r="F49" s="50">
        <f>IFERROR(F47+F24,"")</f>
        <v>1.5331685714285714</v>
      </c>
    </row>
    <row r="51" spans="1:12" x14ac:dyDescent="0.3">
      <c r="A51" s="41" t="s">
        <v>34</v>
      </c>
      <c r="D51" s="51"/>
      <c r="E51" s="51"/>
      <c r="F51" s="51"/>
    </row>
    <row r="52" spans="1:12" x14ac:dyDescent="0.3">
      <c r="A52" s="41"/>
      <c r="D52" s="60"/>
      <c r="E52" s="60"/>
      <c r="F52" s="60"/>
    </row>
    <row r="53" spans="1:12" s="52" customFormat="1" x14ac:dyDescent="0.3">
      <c r="A53" s="52" t="s">
        <v>47</v>
      </c>
    </row>
    <row r="54" spans="1:12" s="52" customFormat="1" x14ac:dyDescent="0.3"/>
    <row r="55" spans="1:12" s="52" customFormat="1" x14ac:dyDescent="0.3">
      <c r="A55" s="61" t="s">
        <v>50</v>
      </c>
    </row>
    <row r="57" spans="1:12" ht="14.5" customHeight="1" x14ac:dyDescent="0.3">
      <c r="A57" s="59" t="s">
        <v>51</v>
      </c>
      <c r="B57" s="59"/>
      <c r="C57" s="59"/>
      <c r="D57" s="59"/>
      <c r="E57" s="59"/>
      <c r="F57" s="59"/>
      <c r="G57" s="53"/>
      <c r="H57" s="54"/>
      <c r="I57" s="54"/>
      <c r="J57" s="54"/>
      <c r="K57" s="54"/>
      <c r="L57" s="25"/>
    </row>
    <row r="58" spans="1:12" x14ac:dyDescent="0.3">
      <c r="A58" s="59"/>
      <c r="B58" s="59"/>
      <c r="C58" s="59"/>
      <c r="D58" s="59"/>
      <c r="E58" s="59"/>
      <c r="F58" s="59"/>
      <c r="G58" s="53"/>
      <c r="H58" s="54"/>
      <c r="I58" s="54"/>
      <c r="J58" s="54"/>
      <c r="K58" s="54"/>
      <c r="L58" s="25"/>
    </row>
    <row r="59" spans="1:12" x14ac:dyDescent="0.3">
      <c r="A59" s="62"/>
      <c r="B59" s="62"/>
      <c r="C59" s="62"/>
      <c r="D59" s="62"/>
      <c r="E59" s="62"/>
      <c r="F59" s="62"/>
      <c r="G59" s="53"/>
      <c r="H59" s="54"/>
      <c r="I59" s="54"/>
      <c r="J59" s="54"/>
      <c r="K59" s="54"/>
      <c r="L59" s="25"/>
    </row>
    <row r="60" spans="1:12" x14ac:dyDescent="0.3">
      <c r="A60" s="55"/>
      <c r="B60" s="54"/>
      <c r="C60" s="54"/>
      <c r="D60" s="56"/>
      <c r="E60" s="54"/>
      <c r="F60" s="57" t="s">
        <v>52</v>
      </c>
      <c r="H60" s="54"/>
      <c r="I60" s="54"/>
      <c r="K60" s="54"/>
    </row>
  </sheetData>
  <sortState xmlns:xlrd2="http://schemas.microsoft.com/office/spreadsheetml/2017/richdata2" ref="A26:M36">
    <sortCondition ref="A26:A43"/>
  </sortState>
  <mergeCells count="3">
    <mergeCell ref="A7:F7"/>
    <mergeCell ref="A8:F8"/>
    <mergeCell ref="A57:F58"/>
  </mergeCells>
  <pageMargins left="0.7" right="0.7" top="0.75" bottom="0.75" header="0.3" footer="0.3"/>
  <pageSetup scale="79" orientation="portrait" r:id="rId1"/>
  <ignoredErrors>
    <ignoredError sqref="E42:E45 E27:E41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How to use this tool</vt:lpstr>
      <vt:lpstr>Overhead Rate Calculator</vt:lpstr>
      <vt:lpstr>Overhead Rate Calc-Example</vt:lpstr>
      <vt:lpstr>Ind_Lab</vt:lpstr>
      <vt:lpstr>Indir_Lab</vt:lpstr>
      <vt:lpstr>'How to use this tool'!Print_Area</vt:lpstr>
      <vt:lpstr>'Overhead Rate Calc-Example'!Print_Area</vt:lpstr>
      <vt:lpstr>'Overhead Rate Calculator'!Print_Area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DeWitt</dc:creator>
  <cp:lastModifiedBy>Susan L. Gorham (SLG)</cp:lastModifiedBy>
  <cp:lastPrinted>2014-08-22T15:28:54Z</cp:lastPrinted>
  <dcterms:created xsi:type="dcterms:W3CDTF">2014-07-19T02:06:54Z</dcterms:created>
  <dcterms:modified xsi:type="dcterms:W3CDTF">2023-08-11T11:57:47Z</dcterms:modified>
</cp:coreProperties>
</file>